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945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<sst xmlns="http://schemas.openxmlformats.org/spreadsheetml/2006/main" count="122" uniqueCount="118">
  <si>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</si>
  <si>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</si>
  <si>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</si>
  <si>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</si>
  <si>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</si>
  <si>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</si>
  <si>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</si>
  <si>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</si>
  <si>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</si>
  <si>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</si>
  <si>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</si>
  <si>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</si>
  <si>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</si>
  <si>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</si>
  <si>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</si>
  <si>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</si>
  <si>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</si>
  <si>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</si>
  <si>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</si>
  <si>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</si>
  <si>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</si>
  <si>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</si>
  <si>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</si>
  <si>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</si>
  <si>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</si>
  <si>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</si>
  <si>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</si>
  <si>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</si>
  <si>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</si>
  <si>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</si>
  <si>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</si>
  <si>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</si>
  <si>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</si>
  <si>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</si>
  <si>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</si>
  <si>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</si>
  <si>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</si>
  <si>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</si>
  <si>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</si>
  <si>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</si>
  <si>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</si>
  <si>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</si>
  <si>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</si>
  <si>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</si>
  <si>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</si>
  <si>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</si>
  <si>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</si>
  <si>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</si>
  <si>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</si>
  <si>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</si>
  <si>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</si>
  <si>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</si>
  <si>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</si>
  <si>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</si>
  <si>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</si>
  <si>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</si>
  <si>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</si>
  <si>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</si>
  <si>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</si>
  <si>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</si>
  <si>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</si>
  <si>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</si>
  <si>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</si>
  <si>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</si>
  <si>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</si>
  <si>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</si>
  <si>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</si>
  <si>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</si>
  <si>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</si>
  <si>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</si>
  <si>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</si>
  <si>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</si>
  <si>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</si>
  <si>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</si>
  <si>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</si>
  <si>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</si>
  <si>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</si>
  <si>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</si>
  <si>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</si>
  <si>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</si>
  <si>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</si>
  <si>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</si>
  <si>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</si>
  <si>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</si>
  <si>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</si>
  <si>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</si>
  <si>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</si>
  <si>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</si>
  <si>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</si>
  <si>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</si>
  <si>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</si>
  <si>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</si>
  <si>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</si>
  <si>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</si>
  <si>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</si>
  <si>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</si>
  <si>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</si>
  <si>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</si>
  <si>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</si>
  <si>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</si>
  <si>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</si>
  <si>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</si>
  <si>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</si>
  <si>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</si>
  <si>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</si>
  <si>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</si>
  <si>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</si>
  <si>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</si>
  <si>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</si>
  <si>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</si>
  <si>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</si>
  <si>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</si>
  <si>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>по расходам  по состоянию на 01 февраля 2020 года.</t>
  </si>
  <si>
    <t>по доходам по состоянию на  01 февраля  2020 года.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</si>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</sst>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185" fontId="4" fillId="0" borderId="2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88" fontId="1" fillId="0" borderId="26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3" xfId="0" applyNumberFormat="1" applyFont="1" applyFill="1" applyBorder="1" applyAlignment="1">
      <alignment horizontal="center"/>
    </xf>
    <xf numFmtId="185" fontId="1" fillId="33" borderId="28" xfId="0" applyNumberFormat="1" applyFont="1" applyFill="1" applyBorder="1" applyAlignment="1">
      <alignment horizontal="center"/>
    </xf>
    <xf numFmtId="185" fontId="4" fillId="33" borderId="28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 vertical="top"/>
    </xf>
    <xf numFmtId="185" fontId="1" fillId="33" borderId="30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/>
    </xf>
    <xf numFmtId="185" fontId="1" fillId="33" borderId="3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4" fillId="33" borderId="34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45" fillId="0" borderId="10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88" fontId="1" fillId="33" borderId="18" xfId="0" applyNumberFormat="1" applyFont="1" applyFill="1" applyBorder="1" applyAlignment="1">
      <alignment horizontal="center" vertical="top"/>
    </xf>
    <xf numFmtId="185" fontId="4" fillId="0" borderId="36" xfId="0" applyNumberFormat="1" applyFont="1" applyBorder="1" applyAlignment="1">
      <alignment horizontal="center" wrapText="1"/>
    </xf>
    <xf numFmtId="185" fontId="4" fillId="0" borderId="28" xfId="0" applyNumberFormat="1" applyFont="1" applyBorder="1" applyAlignment="1">
      <alignment horizontal="center" wrapText="1"/>
    </xf>
    <xf numFmtId="185" fontId="4" fillId="0" borderId="10" xfId="0" applyNumberFormat="1" applyFont="1" applyBorder="1" applyAlignment="1">
      <alignment horizontal="center" wrapText="1"/>
    </xf>
    <xf numFmtId="185" fontId="4" fillId="0" borderId="13" xfId="0" applyNumberFormat="1" applyFont="1" applyBorder="1" applyAlignment="1">
      <alignment horizontal="center" wrapText="1"/>
    </xf>
    <xf numFmtId="185" fontId="4" fillId="0" borderId="16" xfId="0" applyNumberFormat="1" applyFont="1" applyBorder="1" applyAlignment="1">
      <alignment horizontal="center" wrapText="1"/>
    </xf>
    <xf numFmtId="185" fontId="1" fillId="0" borderId="37" xfId="0" applyNumberFormat="1" applyFont="1" applyFill="1" applyBorder="1" applyAlignment="1">
      <alignment horizontal="center"/>
    </xf>
    <xf numFmtId="185" fontId="4" fillId="0" borderId="38" xfId="0" applyNumberFormat="1" applyFont="1" applyFill="1" applyBorder="1" applyAlignment="1">
      <alignment horizontal="center"/>
    </xf>
    <xf numFmtId="188" fontId="4" fillId="0" borderId="3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75" zoomScalePageLayoutView="0" workbookViewId="0" topLeftCell="A16">
      <selection activeCell="G13" sqref="G13:G14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44"/>
      <c r="C2" s="144"/>
      <c r="D2" s="144"/>
      <c r="E2" s="144"/>
    </row>
    <row r="3" spans="1:5" ht="15">
      <c r="A3" s="150" t="s">
        <v>83</v>
      </c>
      <c r="B3" s="150"/>
      <c r="C3" s="150"/>
      <c r="D3" s="150"/>
      <c r="E3" s="150"/>
    </row>
    <row r="4" spans="1:5" ht="15">
      <c r="A4" s="150" t="s">
        <v>113</v>
      </c>
      <c r="B4" s="150"/>
      <c r="C4" s="150"/>
      <c r="D4" s="150"/>
      <c r="E4" s="150"/>
    </row>
    <row r="5" spans="1:5" ht="15.75" thickBot="1">
      <c r="A5" s="1"/>
      <c r="B5" s="1"/>
      <c r="C5" s="1"/>
      <c r="D5" s="152" t="s">
        <v>0</v>
      </c>
      <c r="E5" s="152"/>
    </row>
    <row r="6" spans="1:5" ht="12.75">
      <c r="A6" s="153" t="s">
        <v>1</v>
      </c>
      <c r="B6" s="156" t="s">
        <v>2</v>
      </c>
      <c r="C6" s="145" t="s">
        <v>72</v>
      </c>
      <c r="D6" s="145" t="s">
        <v>3</v>
      </c>
      <c r="E6" s="145" t="s">
        <v>73</v>
      </c>
    </row>
    <row r="7" spans="1:5" ht="12.75">
      <c r="A7" s="154"/>
      <c r="B7" s="157"/>
      <c r="C7" s="146"/>
      <c r="D7" s="146"/>
      <c r="E7" s="146"/>
    </row>
    <row r="8" spans="1:5" ht="20.25" customHeight="1" thickBot="1">
      <c r="A8" s="155"/>
      <c r="B8" s="158"/>
      <c r="C8" s="147"/>
      <c r="D8" s="147"/>
      <c r="E8" s="147"/>
    </row>
    <row r="9" spans="1:5" ht="15" thickBot="1">
      <c r="A9" s="15" t="s">
        <v>4</v>
      </c>
      <c r="B9" s="16" t="s">
        <v>5</v>
      </c>
      <c r="C9" s="86">
        <f>C10+C11+C12+C13+C14+C15+C16+C17+C18+C19+C20+C21+C22+C23+C24</f>
        <v>441737.7</v>
      </c>
      <c r="D9" s="86">
        <f>D10+D11+D12+D13+D14+D15+D16+D17+D18+D19+D20+D21+D22+D23+D24</f>
        <v>30322.4</v>
      </c>
      <c r="E9" s="140">
        <f>D9/C9*100</f>
        <v>6.864345062692181</v>
      </c>
    </row>
    <row r="10" spans="1:5" ht="15">
      <c r="A10" s="13" t="s">
        <v>6</v>
      </c>
      <c r="B10" s="14" t="s">
        <v>7</v>
      </c>
      <c r="C10" s="95">
        <v>261664</v>
      </c>
      <c r="D10" s="99">
        <v>19634.6</v>
      </c>
      <c r="E10" s="139">
        <f aca="true" t="shared" si="0" ref="E10:E32">D10/C10*100</f>
        <v>7.503745261098202</v>
      </c>
    </row>
    <row r="11" spans="1:5" ht="30">
      <c r="A11" s="9" t="s">
        <v>88</v>
      </c>
      <c r="B11" s="5" t="s">
        <v>95</v>
      </c>
      <c r="C11" s="89">
        <v>23606</v>
      </c>
      <c r="D11" s="100">
        <v>1923.4</v>
      </c>
      <c r="E11" s="138">
        <f t="shared" si="0"/>
        <v>8.14792849275608</v>
      </c>
    </row>
    <row r="12" spans="1:5" ht="30">
      <c r="A12" s="10" t="s">
        <v>100</v>
      </c>
      <c r="B12" s="4" t="s">
        <v>96</v>
      </c>
      <c r="C12" s="96">
        <v>15097</v>
      </c>
      <c r="D12" s="98">
        <v>584.3</v>
      </c>
      <c r="E12" s="138">
        <f t="shared" si="0"/>
        <v>3.870305358680532</v>
      </c>
    </row>
    <row r="13" spans="1:5" ht="30">
      <c r="A13" s="10" t="s">
        <v>8</v>
      </c>
      <c r="B13" s="91" t="s">
        <v>9</v>
      </c>
      <c r="C13" s="89">
        <v>13633</v>
      </c>
      <c r="D13" s="89">
        <v>3638.9</v>
      </c>
      <c r="E13" s="138">
        <f t="shared" si="0"/>
        <v>26.69185065649527</v>
      </c>
    </row>
    <row r="14" spans="1:5" ht="15">
      <c r="A14" s="10" t="s">
        <v>114</v>
      </c>
      <c r="B14" s="132" t="s">
        <v>115</v>
      </c>
      <c r="C14" s="89">
        <v>150</v>
      </c>
      <c r="D14" s="89">
        <v>0</v>
      </c>
      <c r="E14" s="138">
        <f t="shared" si="0"/>
        <v>0</v>
      </c>
    </row>
    <row r="15" spans="1:5" ht="30">
      <c r="A15" s="11" t="s">
        <v>89</v>
      </c>
      <c r="B15" s="4" t="s">
        <v>90</v>
      </c>
      <c r="C15" s="89">
        <v>2879</v>
      </c>
      <c r="D15" s="89">
        <v>72</v>
      </c>
      <c r="E15" s="138">
        <f t="shared" si="0"/>
        <v>2.5008683570684265</v>
      </c>
    </row>
    <row r="16" spans="1:5" ht="15">
      <c r="A16" s="11" t="s">
        <v>10</v>
      </c>
      <c r="B16" s="4" t="s">
        <v>11</v>
      </c>
      <c r="C16" s="89">
        <v>25848</v>
      </c>
      <c r="D16" s="89">
        <v>813.5</v>
      </c>
      <c r="E16" s="138">
        <f t="shared" si="0"/>
        <v>3.1472454348498915</v>
      </c>
    </row>
    <row r="17" spans="1:5" ht="15">
      <c r="A17" s="10" t="s">
        <v>12</v>
      </c>
      <c r="B17" s="5" t="s">
        <v>13</v>
      </c>
      <c r="C17" s="89">
        <v>31767</v>
      </c>
      <c r="D17" s="89">
        <v>600.1</v>
      </c>
      <c r="E17" s="138">
        <f t="shared" si="0"/>
        <v>1.8890672710674599</v>
      </c>
    </row>
    <row r="18" spans="1:5" ht="15">
      <c r="A18" s="10" t="s">
        <v>14</v>
      </c>
      <c r="B18" s="5" t="s">
        <v>15</v>
      </c>
      <c r="C18" s="89">
        <v>7442.2</v>
      </c>
      <c r="D18" s="89">
        <v>397.1</v>
      </c>
      <c r="E18" s="138">
        <f t="shared" si="0"/>
        <v>5.335787804681412</v>
      </c>
    </row>
    <row r="19" spans="1:5" ht="45">
      <c r="A19" s="10" t="s">
        <v>16</v>
      </c>
      <c r="B19" s="4" t="s">
        <v>74</v>
      </c>
      <c r="C19" s="89">
        <v>35398</v>
      </c>
      <c r="D19" s="89">
        <v>2015.4</v>
      </c>
      <c r="E19" s="138">
        <f t="shared" si="0"/>
        <v>5.693542008023052</v>
      </c>
    </row>
    <row r="20" spans="1:5" ht="24.75" customHeight="1">
      <c r="A20" s="10" t="s">
        <v>17</v>
      </c>
      <c r="B20" s="4" t="s">
        <v>18</v>
      </c>
      <c r="C20" s="89">
        <v>9653</v>
      </c>
      <c r="D20" s="89">
        <v>0.9</v>
      </c>
      <c r="E20" s="138">
        <f t="shared" si="0"/>
        <v>0.009323526364860665</v>
      </c>
    </row>
    <row r="21" spans="1:5" ht="30">
      <c r="A21" s="12" t="s">
        <v>19</v>
      </c>
      <c r="B21" s="6" t="s">
        <v>20</v>
      </c>
      <c r="C21" s="89">
        <v>1661.5</v>
      </c>
      <c r="D21" s="89">
        <v>90.7</v>
      </c>
      <c r="E21" s="138">
        <f t="shared" si="0"/>
        <v>5.458922660246765</v>
      </c>
    </row>
    <row r="22" spans="1:5" ht="30">
      <c r="A22" s="12" t="s">
        <v>21</v>
      </c>
      <c r="B22" s="4" t="s">
        <v>22</v>
      </c>
      <c r="C22" s="89">
        <v>11185.2</v>
      </c>
      <c r="D22" s="89">
        <v>433.8</v>
      </c>
      <c r="E22" s="138">
        <f t="shared" si="0"/>
        <v>3.8783392339877696</v>
      </c>
    </row>
    <row r="23" spans="1:5" ht="15">
      <c r="A23" s="12" t="s">
        <v>23</v>
      </c>
      <c r="B23" s="4" t="s">
        <v>24</v>
      </c>
      <c r="C23" s="89">
        <v>820.7</v>
      </c>
      <c r="D23" s="89">
        <v>54.7</v>
      </c>
      <c r="E23" s="138">
        <f t="shared" si="0"/>
        <v>6.665042037285245</v>
      </c>
    </row>
    <row r="24" spans="1:5" ht="15.75" thickBot="1">
      <c r="A24" s="18" t="s">
        <v>25</v>
      </c>
      <c r="B24" s="19" t="s">
        <v>26</v>
      </c>
      <c r="C24" s="97">
        <v>933.1</v>
      </c>
      <c r="D24" s="97">
        <v>63</v>
      </c>
      <c r="E24" s="137">
        <f t="shared" si="0"/>
        <v>6.751687921980495</v>
      </c>
    </row>
    <row r="25" spans="1:5" ht="15" thickBot="1">
      <c r="A25" s="20" t="s">
        <v>27</v>
      </c>
      <c r="B25" s="21" t="s">
        <v>28</v>
      </c>
      <c r="C25" s="87">
        <f>C26+C30</f>
        <v>1057819.3</v>
      </c>
      <c r="D25" s="87">
        <f>D26+D30</f>
        <v>40667.5</v>
      </c>
      <c r="E25" s="90">
        <f t="shared" si="0"/>
        <v>3.844465685207294</v>
      </c>
    </row>
    <row r="26" spans="1:5" ht="30">
      <c r="A26" s="92" t="s">
        <v>29</v>
      </c>
      <c r="B26" s="93" t="s">
        <v>30</v>
      </c>
      <c r="C26" s="88">
        <f>C27+C28+C29+C30</f>
        <v>1057819.3</v>
      </c>
      <c r="D26" s="88">
        <f>D27+D28+D29</f>
        <v>63501.7</v>
      </c>
      <c r="E26" s="136">
        <f t="shared" si="0"/>
        <v>6.003076328820999</v>
      </c>
    </row>
    <row r="27" spans="1:5" ht="30">
      <c r="A27" s="133" t="s">
        <v>116</v>
      </c>
      <c r="B27" s="134" t="s">
        <v>117</v>
      </c>
      <c r="C27" s="95">
        <v>421618</v>
      </c>
      <c r="D27" s="95">
        <v>18301</v>
      </c>
      <c r="E27" s="138">
        <f t="shared" si="0"/>
        <v>4.340659080020303</v>
      </c>
    </row>
    <row r="28" spans="1:5" ht="45">
      <c r="A28" s="12" t="s">
        <v>105</v>
      </c>
      <c r="B28" s="4" t="s">
        <v>97</v>
      </c>
      <c r="C28" s="100">
        <v>49296.2</v>
      </c>
      <c r="D28" s="100">
        <v>0</v>
      </c>
      <c r="E28" s="138">
        <f t="shared" si="0"/>
        <v>0</v>
      </c>
    </row>
    <row r="29" spans="1:5" ht="30">
      <c r="A29" s="12" t="s">
        <v>104</v>
      </c>
      <c r="B29" s="5" t="s">
        <v>98</v>
      </c>
      <c r="C29" s="100">
        <v>586905.1</v>
      </c>
      <c r="D29" s="100">
        <v>45200.7</v>
      </c>
      <c r="E29" s="138">
        <f t="shared" si="0"/>
        <v>7.701534711489131</v>
      </c>
    </row>
    <row r="30" spans="1:5" ht="60.75" thickBot="1">
      <c r="A30" s="22" t="s">
        <v>107</v>
      </c>
      <c r="B30" s="94" t="s">
        <v>75</v>
      </c>
      <c r="C30" s="135">
        <v>0</v>
      </c>
      <c r="D30" s="135">
        <v>-22834.2</v>
      </c>
      <c r="E30" s="137"/>
    </row>
    <row r="31" spans="1:5" ht="29.25" thickBot="1">
      <c r="A31" s="23" t="s">
        <v>31</v>
      </c>
      <c r="B31" s="24" t="s">
        <v>32</v>
      </c>
      <c r="C31" s="87"/>
      <c r="D31" s="87"/>
      <c r="E31" s="90"/>
    </row>
    <row r="32" spans="1:5" ht="15.75" customHeight="1" thickBot="1">
      <c r="A32" s="148" t="s">
        <v>33</v>
      </c>
      <c r="B32" s="149"/>
      <c r="C32" s="87">
        <f>C9+C25</f>
        <v>1499557</v>
      </c>
      <c r="D32" s="87">
        <f>D9+D25</f>
        <v>70989.9</v>
      </c>
      <c r="E32" s="90">
        <f t="shared" si="0"/>
        <v>4.734058125166299</v>
      </c>
    </row>
    <row r="33" spans="1:5" ht="15">
      <c r="A33" s="1"/>
      <c r="B33" s="1"/>
      <c r="C33" s="1"/>
      <c r="D33" s="1"/>
      <c r="E33" s="1"/>
    </row>
    <row r="34" spans="1:5" ht="15">
      <c r="A34" s="1" t="s">
        <v>109</v>
      </c>
      <c r="B34" s="1"/>
      <c r="C34" s="1"/>
      <c r="D34" s="1"/>
      <c r="E34" s="1"/>
    </row>
    <row r="35" spans="1:7" ht="15">
      <c r="A35" s="151" t="s">
        <v>111</v>
      </c>
      <c r="B35" s="151"/>
      <c r="C35" s="1"/>
      <c r="D35" s="68" t="s">
        <v>110</v>
      </c>
      <c r="E35" s="1"/>
      <c r="G35" s="1"/>
    </row>
    <row r="36" spans="1:5" ht="15">
      <c r="A36" s="1"/>
      <c r="B36" s="1"/>
      <c r="C36" s="1"/>
      <c r="D36" s="1"/>
      <c r="E36" s="1"/>
    </row>
    <row r="37" spans="1:5" ht="15">
      <c r="A37" s="1" t="s">
        <v>92</v>
      </c>
      <c r="B37" s="1" t="s">
        <v>108</v>
      </c>
      <c r="C37" s="1"/>
      <c r="D37" s="1"/>
      <c r="E37" s="1"/>
    </row>
  </sheetData>
  <sheetProtection/>
  <mergeCells count="11">
    <mergeCell ref="A35:B35"/>
    <mergeCell ref="D5:E5"/>
    <mergeCell ref="A6:A8"/>
    <mergeCell ref="B6:B8"/>
    <mergeCell ref="C6:C8"/>
    <mergeCell ref="B2:E2"/>
    <mergeCell ref="D6:D8"/>
    <mergeCell ref="E6:E8"/>
    <mergeCell ref="A32:B32"/>
    <mergeCell ref="A3:E3"/>
    <mergeCell ref="A4:E4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85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8"/>
      <c r="F1" s="1"/>
      <c r="G1" s="1"/>
    </row>
    <row r="2" spans="1:7" ht="18" customHeight="1">
      <c r="A2" s="1"/>
      <c r="B2" s="159"/>
      <c r="C2" s="159"/>
      <c r="D2" s="159"/>
      <c r="E2" s="159"/>
      <c r="F2" s="159"/>
      <c r="G2" s="159"/>
    </row>
    <row r="3" spans="1:7" ht="15">
      <c r="A3" s="150" t="s">
        <v>83</v>
      </c>
      <c r="B3" s="150"/>
      <c r="C3" s="150"/>
      <c r="D3" s="150"/>
      <c r="E3" s="150"/>
      <c r="F3" s="150"/>
      <c r="G3" s="150"/>
    </row>
    <row r="4" spans="1:7" ht="15">
      <c r="A4" s="150" t="s">
        <v>112</v>
      </c>
      <c r="B4" s="150"/>
      <c r="C4" s="150"/>
      <c r="D4" s="150"/>
      <c r="E4" s="150"/>
      <c r="F4" s="150"/>
      <c r="G4" s="150"/>
    </row>
    <row r="5" spans="1:7" ht="15.75" thickBot="1">
      <c r="A5" s="1"/>
      <c r="B5" s="1"/>
      <c r="C5" s="1"/>
      <c r="D5" s="1"/>
      <c r="E5" s="160" t="s">
        <v>34</v>
      </c>
      <c r="F5" s="160"/>
      <c r="G5" s="160"/>
    </row>
    <row r="6" spans="1:7" ht="91.5" customHeight="1" thickBot="1">
      <c r="A6" s="32" t="s">
        <v>35</v>
      </c>
      <c r="B6" s="33" t="s">
        <v>36</v>
      </c>
      <c r="C6" s="33" t="s">
        <v>99</v>
      </c>
      <c r="D6" s="33" t="s">
        <v>37</v>
      </c>
      <c r="E6" s="69" t="s">
        <v>38</v>
      </c>
      <c r="F6" s="16" t="s">
        <v>39</v>
      </c>
      <c r="G6" s="17" t="s">
        <v>71</v>
      </c>
    </row>
    <row r="7" spans="1:7" ht="15" thickBot="1">
      <c r="A7" s="34">
        <v>100</v>
      </c>
      <c r="B7" s="35" t="s">
        <v>40</v>
      </c>
      <c r="C7" s="114">
        <f>C8+C9+C10+C12+C13+C14+C15+C11</f>
        <v>139304.69999999998</v>
      </c>
      <c r="D7" s="114">
        <f>D8+D9+D10+D12+D13+D14+D15</f>
        <v>0</v>
      </c>
      <c r="E7" s="114">
        <f>E8+E9+E10+E12+E13+E14+E15+E11</f>
        <v>10089.699999999999</v>
      </c>
      <c r="F7" s="70">
        <f>F8+F9+F10+F12+F13+F14+F15</f>
        <v>0</v>
      </c>
      <c r="G7" s="101">
        <f>E7/C7%</f>
        <v>7.242899916513944</v>
      </c>
    </row>
    <row r="8" spans="1:7" ht="15">
      <c r="A8" s="36">
        <v>102</v>
      </c>
      <c r="B8" s="37" t="s">
        <v>69</v>
      </c>
      <c r="C8" s="115">
        <v>3105</v>
      </c>
      <c r="D8" s="115"/>
      <c r="E8" s="115">
        <v>242.9</v>
      </c>
      <c r="F8" s="71"/>
      <c r="G8" s="102">
        <f aca="true" t="shared" si="0" ref="G8:G26">E8/C8%</f>
        <v>7.822866344605475</v>
      </c>
    </row>
    <row r="9" spans="1:7" ht="30">
      <c r="A9" s="26">
        <v>103</v>
      </c>
      <c r="B9" s="8" t="s">
        <v>41</v>
      </c>
      <c r="C9" s="116">
        <v>6685.7</v>
      </c>
      <c r="D9" s="116"/>
      <c r="E9" s="116">
        <v>411.6</v>
      </c>
      <c r="F9" s="72"/>
      <c r="G9" s="102">
        <f t="shared" si="0"/>
        <v>6.156423411161136</v>
      </c>
    </row>
    <row r="10" spans="1:7" ht="30">
      <c r="A10" s="26">
        <v>104</v>
      </c>
      <c r="B10" s="8" t="s">
        <v>70</v>
      </c>
      <c r="C10" s="116">
        <v>55106.8</v>
      </c>
      <c r="D10" s="116"/>
      <c r="E10" s="116">
        <v>4361.4</v>
      </c>
      <c r="F10" s="72"/>
      <c r="G10" s="103">
        <f t="shared" si="0"/>
        <v>7.914449759376338</v>
      </c>
    </row>
    <row r="11" spans="1:7" ht="15">
      <c r="A11" s="26">
        <v>105</v>
      </c>
      <c r="B11" s="8" t="s">
        <v>93</v>
      </c>
      <c r="C11" s="116">
        <v>22.3</v>
      </c>
      <c r="D11" s="116"/>
      <c r="E11" s="116">
        <v>0</v>
      </c>
      <c r="F11" s="72"/>
      <c r="G11" s="103">
        <f t="shared" si="0"/>
        <v>0</v>
      </c>
    </row>
    <row r="12" spans="1:7" ht="45" customHeight="1">
      <c r="A12" s="26">
        <v>106</v>
      </c>
      <c r="B12" s="38" t="s">
        <v>86</v>
      </c>
      <c r="C12" s="116">
        <v>22368.4</v>
      </c>
      <c r="D12" s="116"/>
      <c r="E12" s="116">
        <v>2149.7</v>
      </c>
      <c r="F12" s="72"/>
      <c r="G12" s="103">
        <f t="shared" si="0"/>
        <v>9.610432574524774</v>
      </c>
    </row>
    <row r="13" spans="1:7" ht="21" customHeight="1">
      <c r="A13" s="39">
        <v>107</v>
      </c>
      <c r="B13" s="7" t="s">
        <v>91</v>
      </c>
      <c r="C13" s="117">
        <v>639</v>
      </c>
      <c r="D13" s="117"/>
      <c r="E13" s="117">
        <v>0</v>
      </c>
      <c r="F13" s="73"/>
      <c r="G13" s="103">
        <v>0</v>
      </c>
    </row>
    <row r="14" spans="1:7" ht="15">
      <c r="A14" s="26">
        <v>111</v>
      </c>
      <c r="B14" s="7" t="s">
        <v>87</v>
      </c>
      <c r="C14" s="116">
        <v>320</v>
      </c>
      <c r="D14" s="116"/>
      <c r="E14" s="116">
        <v>0</v>
      </c>
      <c r="F14" s="72"/>
      <c r="G14" s="103">
        <f t="shared" si="0"/>
        <v>0</v>
      </c>
    </row>
    <row r="15" spans="1:7" ht="15.75" thickBot="1">
      <c r="A15" s="27">
        <v>113</v>
      </c>
      <c r="B15" s="40" t="s">
        <v>43</v>
      </c>
      <c r="C15" s="118">
        <v>51057.5</v>
      </c>
      <c r="D15" s="118"/>
      <c r="E15" s="118">
        <v>2924.1</v>
      </c>
      <c r="F15" s="74"/>
      <c r="G15" s="104">
        <f t="shared" si="0"/>
        <v>5.727072418351858</v>
      </c>
    </row>
    <row r="16" spans="1:7" ht="29.25" thickBot="1">
      <c r="A16" s="34">
        <v>300</v>
      </c>
      <c r="B16" s="42" t="s">
        <v>94</v>
      </c>
      <c r="C16" s="119">
        <f>C17+C18+C19</f>
        <v>14243</v>
      </c>
      <c r="D16" s="119">
        <f>D17+D18+D19</f>
        <v>0</v>
      </c>
      <c r="E16" s="119">
        <f>E17+E18+E19</f>
        <v>757.6</v>
      </c>
      <c r="F16" s="75"/>
      <c r="G16" s="105">
        <f t="shared" si="0"/>
        <v>5.319104121322755</v>
      </c>
    </row>
    <row r="17" spans="1:7" ht="30" customHeight="1">
      <c r="A17" s="43">
        <v>309</v>
      </c>
      <c r="B17" s="44" t="s">
        <v>76</v>
      </c>
      <c r="C17" s="120">
        <v>11875</v>
      </c>
      <c r="D17" s="120"/>
      <c r="E17" s="120">
        <v>757.6</v>
      </c>
      <c r="F17" s="76"/>
      <c r="G17" s="106">
        <f t="shared" si="0"/>
        <v>6.379789473684211</v>
      </c>
    </row>
    <row r="18" spans="1:7" ht="15">
      <c r="A18" s="45">
        <v>310</v>
      </c>
      <c r="B18" s="38" t="s">
        <v>44</v>
      </c>
      <c r="C18" s="121">
        <v>1182</v>
      </c>
      <c r="D18" s="121"/>
      <c r="E18" s="121">
        <v>0</v>
      </c>
      <c r="F18" s="77"/>
      <c r="G18" s="107">
        <f t="shared" si="0"/>
        <v>0</v>
      </c>
    </row>
    <row r="19" spans="1:7" ht="30.75" thickBot="1">
      <c r="A19" s="46">
        <v>314</v>
      </c>
      <c r="B19" s="47" t="s">
        <v>77</v>
      </c>
      <c r="C19" s="122">
        <v>1186</v>
      </c>
      <c r="D19" s="122"/>
      <c r="E19" s="122">
        <v>0</v>
      </c>
      <c r="F19" s="78"/>
      <c r="G19" s="108">
        <f t="shared" si="0"/>
        <v>0</v>
      </c>
    </row>
    <row r="20" spans="1:7" ht="15" thickBot="1">
      <c r="A20" s="41">
        <v>400</v>
      </c>
      <c r="B20" s="48" t="s">
        <v>45</v>
      </c>
      <c r="C20" s="114">
        <f>C21+C22+C23+C24+C25+C26+C27</f>
        <v>82716.6</v>
      </c>
      <c r="D20" s="114">
        <f>D21+D22+D23+D24+D25+D26+D27</f>
        <v>0</v>
      </c>
      <c r="E20" s="114">
        <f>E21+E22+E23+E24+E25+E26+E27</f>
        <v>312.5</v>
      </c>
      <c r="F20" s="70"/>
      <c r="G20" s="101">
        <f t="shared" si="0"/>
        <v>0.3777959925819001</v>
      </c>
    </row>
    <row r="21" spans="1:7" ht="15">
      <c r="A21" s="25">
        <v>405</v>
      </c>
      <c r="B21" s="37" t="s">
        <v>46</v>
      </c>
      <c r="C21" s="116">
        <v>1180.4</v>
      </c>
      <c r="D21" s="123"/>
      <c r="E21" s="123">
        <v>0</v>
      </c>
      <c r="F21" s="79"/>
      <c r="G21" s="109">
        <f t="shared" si="0"/>
        <v>0</v>
      </c>
    </row>
    <row r="22" spans="1:7" ht="15">
      <c r="A22" s="26">
        <v>406</v>
      </c>
      <c r="B22" s="8" t="s">
        <v>47</v>
      </c>
      <c r="C22" s="116">
        <v>1800</v>
      </c>
      <c r="D22" s="116"/>
      <c r="E22" s="124">
        <v>268.7</v>
      </c>
      <c r="F22" s="72"/>
      <c r="G22" s="103">
        <f t="shared" si="0"/>
        <v>14.927777777777777</v>
      </c>
    </row>
    <row r="23" spans="1:7" ht="15">
      <c r="A23" s="26">
        <v>407</v>
      </c>
      <c r="B23" s="8" t="s">
        <v>48</v>
      </c>
      <c r="C23" s="116">
        <v>642.2</v>
      </c>
      <c r="D23" s="116"/>
      <c r="E23" s="116">
        <v>43.8</v>
      </c>
      <c r="F23" s="72"/>
      <c r="G23" s="103">
        <f t="shared" si="0"/>
        <v>6.820305200872001</v>
      </c>
    </row>
    <row r="24" spans="1:7" ht="15">
      <c r="A24" s="26">
        <v>408</v>
      </c>
      <c r="B24" s="49" t="s">
        <v>49</v>
      </c>
      <c r="C24" s="141">
        <v>14250</v>
      </c>
      <c r="D24" s="116"/>
      <c r="E24" s="116">
        <v>0</v>
      </c>
      <c r="F24" s="72"/>
      <c r="G24" s="102">
        <v>0</v>
      </c>
    </row>
    <row r="25" spans="1:7" ht="15">
      <c r="A25" s="26">
        <v>409</v>
      </c>
      <c r="B25" s="8" t="s">
        <v>78</v>
      </c>
      <c r="C25" s="116">
        <v>55776</v>
      </c>
      <c r="D25" s="116"/>
      <c r="E25" s="116">
        <v>0</v>
      </c>
      <c r="F25" s="72"/>
      <c r="G25" s="103">
        <f t="shared" si="0"/>
        <v>0</v>
      </c>
    </row>
    <row r="26" spans="1:7" ht="15">
      <c r="A26" s="26">
        <v>410</v>
      </c>
      <c r="B26" s="8" t="s">
        <v>79</v>
      </c>
      <c r="C26" s="116">
        <v>868</v>
      </c>
      <c r="D26" s="116"/>
      <c r="E26" s="116">
        <v>0</v>
      </c>
      <c r="F26" s="72"/>
      <c r="G26" s="103">
        <f t="shared" si="0"/>
        <v>0</v>
      </c>
    </row>
    <row r="27" spans="1:7" ht="15.75" thickBot="1">
      <c r="A27" s="27">
        <v>412</v>
      </c>
      <c r="B27" s="50" t="s">
        <v>50</v>
      </c>
      <c r="C27" s="118">
        <v>8200</v>
      </c>
      <c r="D27" s="118"/>
      <c r="E27" s="118">
        <v>0</v>
      </c>
      <c r="F27" s="74"/>
      <c r="G27" s="110">
        <f>E27/C27%</f>
        <v>0</v>
      </c>
    </row>
    <row r="28" spans="1:7" ht="15" thickBot="1">
      <c r="A28" s="34">
        <v>500</v>
      </c>
      <c r="B28" s="35" t="s">
        <v>51</v>
      </c>
      <c r="C28" s="114">
        <f>C29+C30+C31+C32</f>
        <v>131637.7</v>
      </c>
      <c r="D28" s="114">
        <f>D29+D30+D31+D32</f>
        <v>0</v>
      </c>
      <c r="E28" s="114">
        <f>E29+E30+E31+E32</f>
        <v>163.3</v>
      </c>
      <c r="F28" s="70"/>
      <c r="G28" s="101">
        <f>E28/C28%</f>
        <v>0.12405260802946268</v>
      </c>
    </row>
    <row r="29" spans="1:10" ht="15">
      <c r="A29" s="30">
        <v>501</v>
      </c>
      <c r="B29" s="52" t="s">
        <v>52</v>
      </c>
      <c r="C29" s="125">
        <v>81584</v>
      </c>
      <c r="D29" s="125"/>
      <c r="E29" s="125">
        <v>0</v>
      </c>
      <c r="F29" s="80"/>
      <c r="G29" s="109">
        <f>E29/C29%</f>
        <v>0</v>
      </c>
      <c r="J29" s="29"/>
    </row>
    <row r="30" spans="1:7" ht="15">
      <c r="A30" s="26">
        <v>502</v>
      </c>
      <c r="B30" s="49" t="s">
        <v>53</v>
      </c>
      <c r="C30" s="116">
        <v>6995</v>
      </c>
      <c r="D30" s="116"/>
      <c r="E30" s="116">
        <v>0</v>
      </c>
      <c r="F30" s="72"/>
      <c r="G30" s="103">
        <f>E30/C30%</f>
        <v>0</v>
      </c>
    </row>
    <row r="31" spans="1:7" ht="15">
      <c r="A31" s="26">
        <v>503</v>
      </c>
      <c r="B31" s="49" t="s">
        <v>54</v>
      </c>
      <c r="C31" s="116">
        <v>43028.7</v>
      </c>
      <c r="D31" s="116"/>
      <c r="E31" s="116">
        <v>163.3</v>
      </c>
      <c r="F31" s="72"/>
      <c r="G31" s="103">
        <f>E31/C31%</f>
        <v>0.3795141382379668</v>
      </c>
    </row>
    <row r="32" spans="1:7" ht="15.75" thickBot="1">
      <c r="A32" s="27">
        <v>505</v>
      </c>
      <c r="B32" s="50" t="s">
        <v>55</v>
      </c>
      <c r="C32" s="118">
        <v>30</v>
      </c>
      <c r="D32" s="118"/>
      <c r="E32" s="118">
        <v>0</v>
      </c>
      <c r="F32" s="74"/>
      <c r="G32" s="104">
        <v>0</v>
      </c>
    </row>
    <row r="33" spans="1:10" ht="15" thickBot="1">
      <c r="A33" s="34">
        <v>600</v>
      </c>
      <c r="B33" s="35" t="s">
        <v>56</v>
      </c>
      <c r="C33" s="114">
        <v>4905</v>
      </c>
      <c r="D33" s="114"/>
      <c r="E33" s="114">
        <v>0</v>
      </c>
      <c r="F33" s="70"/>
      <c r="G33" s="101">
        <f aca="true" t="shared" si="1" ref="G33:G48">E33/C33%</f>
        <v>0</v>
      </c>
      <c r="J33" s="3"/>
    </row>
    <row r="34" spans="1:7" ht="15" thickBot="1">
      <c r="A34" s="34">
        <v>700</v>
      </c>
      <c r="B34" s="35" t="s">
        <v>57</v>
      </c>
      <c r="C34" s="114">
        <f>C35+C36+C38+C39+C37</f>
        <v>941142.1</v>
      </c>
      <c r="D34" s="114">
        <f>D35+D36+D38+D39+D37</f>
        <v>0</v>
      </c>
      <c r="E34" s="114">
        <f>E35+E36+E38+E39+E37</f>
        <v>35613</v>
      </c>
      <c r="F34" s="70">
        <f>F35+F36+F38+F39+F37</f>
        <v>0</v>
      </c>
      <c r="G34" s="101">
        <f t="shared" si="1"/>
        <v>3.784019437659839</v>
      </c>
    </row>
    <row r="35" spans="1:7" ht="15">
      <c r="A35" s="25">
        <v>701</v>
      </c>
      <c r="B35" s="51" t="s">
        <v>58</v>
      </c>
      <c r="C35" s="123">
        <v>334350.6</v>
      </c>
      <c r="D35" s="123"/>
      <c r="E35" s="123">
        <v>13782.5</v>
      </c>
      <c r="F35" s="79"/>
      <c r="G35" s="102">
        <f t="shared" si="1"/>
        <v>4.122169961710851</v>
      </c>
    </row>
    <row r="36" spans="1:7" ht="15">
      <c r="A36" s="26">
        <v>702</v>
      </c>
      <c r="B36" s="49" t="s">
        <v>59</v>
      </c>
      <c r="C36" s="116">
        <v>424128.3</v>
      </c>
      <c r="D36" s="116"/>
      <c r="E36" s="116">
        <v>10890.3</v>
      </c>
      <c r="F36" s="72"/>
      <c r="G36" s="103">
        <f t="shared" si="1"/>
        <v>2.5676900126683364</v>
      </c>
    </row>
    <row r="37" spans="1:7" ht="15">
      <c r="A37" s="26">
        <v>703</v>
      </c>
      <c r="B37" s="49" t="s">
        <v>101</v>
      </c>
      <c r="C37" s="116">
        <v>116120.8</v>
      </c>
      <c r="D37" s="116"/>
      <c r="E37" s="116">
        <v>8325.7</v>
      </c>
      <c r="F37" s="72"/>
      <c r="G37" s="103">
        <f t="shared" si="1"/>
        <v>7.16986104126048</v>
      </c>
    </row>
    <row r="38" spans="1:7" ht="15">
      <c r="A38" s="26">
        <v>707</v>
      </c>
      <c r="B38" s="49" t="s">
        <v>60</v>
      </c>
      <c r="C38" s="116">
        <v>30727.6</v>
      </c>
      <c r="D38" s="116"/>
      <c r="E38" s="116">
        <v>172.1</v>
      </c>
      <c r="F38" s="72"/>
      <c r="G38" s="103">
        <f t="shared" si="1"/>
        <v>0.5600827920175998</v>
      </c>
    </row>
    <row r="39" spans="1:7" ht="15.75" thickBot="1">
      <c r="A39" s="60">
        <v>709</v>
      </c>
      <c r="B39" s="61" t="s">
        <v>61</v>
      </c>
      <c r="C39" s="126">
        <v>35814.8</v>
      </c>
      <c r="D39" s="126"/>
      <c r="E39" s="126">
        <v>2442.4</v>
      </c>
      <c r="F39" s="81"/>
      <c r="G39" s="111">
        <f t="shared" si="1"/>
        <v>6.8195271228654075</v>
      </c>
    </row>
    <row r="40" spans="1:7" ht="15" thickBot="1">
      <c r="A40" s="41">
        <v>800</v>
      </c>
      <c r="B40" s="48" t="s">
        <v>62</v>
      </c>
      <c r="C40" s="114">
        <f>C41</f>
        <v>69867.3</v>
      </c>
      <c r="D40" s="114">
        <f>D41</f>
        <v>0</v>
      </c>
      <c r="E40" s="114">
        <f>E41</f>
        <v>5313.7</v>
      </c>
      <c r="F40" s="114">
        <f>F41</f>
        <v>0</v>
      </c>
      <c r="G40" s="161">
        <f>G41</f>
        <v>7.605417698980782</v>
      </c>
    </row>
    <row r="41" spans="1:7" ht="15.75" thickBot="1">
      <c r="A41" s="30">
        <v>801</v>
      </c>
      <c r="B41" s="52" t="s">
        <v>63</v>
      </c>
      <c r="C41" s="125">
        <v>69867.3</v>
      </c>
      <c r="D41" s="125"/>
      <c r="E41" s="125">
        <v>5313.7</v>
      </c>
      <c r="F41" s="80"/>
      <c r="G41" s="112">
        <f t="shared" si="1"/>
        <v>7.605417698980782</v>
      </c>
    </row>
    <row r="42" spans="1:7" ht="16.5" thickBot="1">
      <c r="A42" s="59">
        <v>900</v>
      </c>
      <c r="B42" s="57" t="s">
        <v>102</v>
      </c>
      <c r="C42" s="128">
        <f>C43</f>
        <v>247</v>
      </c>
      <c r="D42" s="128">
        <f>D43</f>
        <v>0</v>
      </c>
      <c r="E42" s="128">
        <f>E43</f>
        <v>0</v>
      </c>
      <c r="F42" s="83"/>
      <c r="G42" s="113">
        <f t="shared" si="1"/>
        <v>0</v>
      </c>
    </row>
    <row r="43" spans="1:7" ht="16.5" thickBot="1">
      <c r="A43" s="31">
        <v>909</v>
      </c>
      <c r="B43" s="58" t="s">
        <v>103</v>
      </c>
      <c r="C43" s="127">
        <v>247</v>
      </c>
      <c r="D43" s="127"/>
      <c r="E43" s="127">
        <v>0</v>
      </c>
      <c r="F43" s="82"/>
      <c r="G43" s="111">
        <f t="shared" si="1"/>
        <v>0</v>
      </c>
    </row>
    <row r="44" spans="1:7" ht="15" thickBot="1">
      <c r="A44" s="53">
        <v>1000</v>
      </c>
      <c r="B44" s="48" t="s">
        <v>65</v>
      </c>
      <c r="C44" s="114">
        <f>C45+C46+C47</f>
        <v>139956.6</v>
      </c>
      <c r="D44" s="114">
        <f>D45+D46+D47</f>
        <v>0</v>
      </c>
      <c r="E44" s="114">
        <f>E45+E46+E47</f>
        <v>6962.2</v>
      </c>
      <c r="F44" s="70"/>
      <c r="G44" s="101">
        <f t="shared" si="1"/>
        <v>4.974542108053496</v>
      </c>
    </row>
    <row r="45" spans="1:7" ht="13.5" customHeight="1">
      <c r="A45" s="54">
        <v>1001</v>
      </c>
      <c r="B45" s="51" t="s">
        <v>84</v>
      </c>
      <c r="C45" s="123">
        <v>13001.2</v>
      </c>
      <c r="D45" s="123"/>
      <c r="E45" s="123">
        <v>920.5</v>
      </c>
      <c r="F45" s="79"/>
      <c r="G45" s="102">
        <f t="shared" si="1"/>
        <v>7.080115681629388</v>
      </c>
    </row>
    <row r="46" spans="1:7" ht="13.5" customHeight="1">
      <c r="A46" s="55">
        <v>1003</v>
      </c>
      <c r="B46" s="49" t="s">
        <v>66</v>
      </c>
      <c r="C46" s="116">
        <v>118462.2</v>
      </c>
      <c r="D46" s="116"/>
      <c r="E46" s="116">
        <v>5943.7</v>
      </c>
      <c r="F46" s="72"/>
      <c r="G46" s="103">
        <f t="shared" si="1"/>
        <v>5.017381071768041</v>
      </c>
    </row>
    <row r="47" spans="1:7" ht="15.75" thickBot="1">
      <c r="A47" s="56">
        <v>1006</v>
      </c>
      <c r="B47" s="50" t="s">
        <v>67</v>
      </c>
      <c r="C47" s="118">
        <v>8493.2</v>
      </c>
      <c r="D47" s="118"/>
      <c r="E47" s="118">
        <v>98</v>
      </c>
      <c r="F47" s="74"/>
      <c r="G47" s="104">
        <f t="shared" si="1"/>
        <v>1.153864267884896</v>
      </c>
    </row>
    <row r="48" spans="1:7" ht="15" thickBot="1">
      <c r="A48" s="53">
        <v>1100</v>
      </c>
      <c r="B48" s="48" t="s">
        <v>64</v>
      </c>
      <c r="C48" s="114">
        <f>C49+C50+C51</f>
        <v>1081</v>
      </c>
      <c r="D48" s="114">
        <f>D49+D50+D51</f>
        <v>0</v>
      </c>
      <c r="E48" s="114">
        <f>E49+E50+E51</f>
        <v>0</v>
      </c>
      <c r="F48" s="70">
        <f>F49+F50+F51</f>
        <v>0</v>
      </c>
      <c r="G48" s="101">
        <f t="shared" si="1"/>
        <v>0</v>
      </c>
    </row>
    <row r="49" spans="1:7" ht="15">
      <c r="A49" s="54">
        <v>1101</v>
      </c>
      <c r="B49" s="51" t="s">
        <v>80</v>
      </c>
      <c r="C49" s="123">
        <v>0</v>
      </c>
      <c r="D49" s="123"/>
      <c r="E49" s="123">
        <v>0</v>
      </c>
      <c r="F49" s="79"/>
      <c r="G49" s="102">
        <v>0</v>
      </c>
    </row>
    <row r="50" spans="1:7" ht="15">
      <c r="A50" s="55">
        <v>1102</v>
      </c>
      <c r="B50" s="49" t="s">
        <v>81</v>
      </c>
      <c r="C50" s="116">
        <v>90</v>
      </c>
      <c r="D50" s="116"/>
      <c r="E50" s="116">
        <v>0</v>
      </c>
      <c r="F50" s="72"/>
      <c r="G50" s="103">
        <v>0</v>
      </c>
    </row>
    <row r="51" spans="1:7" ht="15.75" thickBot="1">
      <c r="A51" s="56">
        <v>1105</v>
      </c>
      <c r="B51" s="50" t="s">
        <v>85</v>
      </c>
      <c r="C51" s="118">
        <v>991</v>
      </c>
      <c r="D51" s="118"/>
      <c r="E51" s="118">
        <v>0</v>
      </c>
      <c r="F51" s="74"/>
      <c r="G51" s="104">
        <f>E51/C51%</f>
        <v>0</v>
      </c>
    </row>
    <row r="52" spans="1:7" ht="15" thickBot="1">
      <c r="A52" s="53">
        <v>1200</v>
      </c>
      <c r="B52" s="63" t="s">
        <v>82</v>
      </c>
      <c r="C52" s="142">
        <v>971</v>
      </c>
      <c r="D52" s="62"/>
      <c r="E52" s="129">
        <v>242.7</v>
      </c>
      <c r="F52" s="62"/>
      <c r="G52" s="67">
        <f>E52/C52%</f>
        <v>24.994850669412973</v>
      </c>
    </row>
    <row r="53" spans="1:7" ht="15" thickBot="1">
      <c r="A53" s="53">
        <v>1300</v>
      </c>
      <c r="B53" s="63" t="s">
        <v>42</v>
      </c>
      <c r="C53" s="142">
        <v>8</v>
      </c>
      <c r="D53" s="62"/>
      <c r="E53" s="129">
        <v>0</v>
      </c>
      <c r="F53" s="62"/>
      <c r="G53" s="67">
        <f>E53/C53%</f>
        <v>0</v>
      </c>
    </row>
    <row r="54" spans="1:7" ht="15.75" thickBot="1">
      <c r="A54" s="28"/>
      <c r="B54" s="64" t="s">
        <v>68</v>
      </c>
      <c r="C54" s="143">
        <f>C7+C16+C20+C28+C33+C34+C40+C44+C48+C52+C53+C42</f>
        <v>1526080.0000000002</v>
      </c>
      <c r="D54" s="130">
        <f>D7+D16+D20+D28+D33+D34+D40+D44+D48+D52+D53+D42</f>
        <v>0</v>
      </c>
      <c r="E54" s="131">
        <f>E7+E16+E20+E28+E33+E34+E40+E44+E48+E52+E53+E42</f>
        <v>59454.69999999999</v>
      </c>
      <c r="F54" s="65"/>
      <c r="G54" s="66">
        <f>E54/C54%</f>
        <v>3.8959097819249306</v>
      </c>
    </row>
    <row r="55" spans="1:7" ht="15">
      <c r="A55" s="1"/>
      <c r="B55" s="1"/>
      <c r="C55" s="1"/>
      <c r="D55" s="1"/>
      <c r="E55" s="84"/>
      <c r="F55" s="1"/>
      <c r="G55" s="1"/>
    </row>
    <row r="56" spans="1:7" ht="15">
      <c r="A56" s="151"/>
      <c r="B56" s="151"/>
      <c r="C56" s="1"/>
      <c r="D56" s="1"/>
      <c r="E56" s="68"/>
      <c r="F56" s="1"/>
      <c r="G56" s="1"/>
    </row>
    <row r="57" spans="1:7" ht="15">
      <c r="A57" s="1" t="s">
        <v>109</v>
      </c>
      <c r="B57" s="1"/>
      <c r="C57" s="1"/>
      <c r="D57" s="1"/>
      <c r="E57" s="68" t="s">
        <v>110</v>
      </c>
      <c r="F57" s="1"/>
      <c r="G57" s="1"/>
    </row>
    <row r="58" spans="1:7" ht="15">
      <c r="A58" s="151" t="s">
        <v>111</v>
      </c>
      <c r="B58" s="151"/>
      <c r="C58" s="1"/>
      <c r="D58" s="1"/>
      <c r="E58" s="68"/>
      <c r="F58" s="1"/>
      <c r="G58" s="1"/>
    </row>
    <row r="59" spans="1:6" ht="15">
      <c r="A59" s="1"/>
      <c r="B59" s="1"/>
      <c r="C59" s="1"/>
      <c r="D59" s="1"/>
      <c r="E59" s="68"/>
      <c r="F59" s="1"/>
    </row>
    <row r="60" spans="1:6" ht="15">
      <c r="A60" s="1" t="s">
        <v>106</v>
      </c>
      <c r="B60" s="1"/>
      <c r="C60" s="1"/>
      <c r="D60" s="1"/>
      <c r="E60" s="68"/>
      <c r="F60" s="1"/>
    </row>
  </sheetData>
  <sheetProtection/>
  <mergeCells count="6">
    <mergeCell ref="A56:B56"/>
    <mergeCell ref="B2:G2"/>
    <mergeCell ref="A3:G3"/>
    <mergeCell ref="A4:G4"/>
    <mergeCell ref="E5:G5"/>
    <mergeCell ref="A58:B58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2020-03-12T09:35:32Z</cp:lastPrinted>
  <dcterms:created xsi:type="dcterms:W3CDTF">1996-10-08T23:32:33Z</dcterms:created>
  <dcterms:modified xsi:type="dcterms:W3CDTF">2020-03-12T09:37:14Z</dcterms:modified>
  <cp:category/>
  <cp:version/>
  <cp:contentType/>
  <cp:contentStatus/>
</cp:coreProperties>
</file>